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ni\iCloudDrive\Dateien\Finanzen\2022\"/>
    </mc:Choice>
  </mc:AlternateContent>
  <xr:revisionPtr revIDLastSave="0" documentId="13_ncr:1_{3CF0DBF6-D061-43D2-B8F5-86E70EBE95D3}" xr6:coauthVersionLast="36" xr6:coauthVersionMax="36" xr10:uidLastSave="{00000000-0000-0000-0000-000000000000}"/>
  <bookViews>
    <workbookView xWindow="0" yWindow="0" windowWidth="28800" windowHeight="12225" xr2:uid="{4D4654D8-EF86-4F5D-9C32-FC18382604B7}"/>
  </bookViews>
  <sheets>
    <sheet name="Sol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N27" i="1"/>
  <c r="L20" i="1"/>
  <c r="G20" i="1"/>
  <c r="E20" i="1"/>
  <c r="L19" i="1"/>
  <c r="E19" i="1"/>
  <c r="G19" i="1" s="1"/>
  <c r="E15" i="1"/>
  <c r="G15" i="1" s="1"/>
  <c r="L14" i="1"/>
  <c r="L15" i="1" s="1"/>
  <c r="G14" i="1"/>
  <c r="E14" i="1"/>
  <c r="R12" i="1"/>
  <c r="J19" i="1" s="1"/>
  <c r="J20" i="1" s="1"/>
  <c r="Q12" i="1"/>
  <c r="J14" i="1" s="1"/>
  <c r="J15" i="1" s="1"/>
  <c r="K8" i="1"/>
  <c r="G8" i="1"/>
  <c r="E8" i="1"/>
  <c r="E7" i="1"/>
  <c r="G7" i="1" s="1"/>
  <c r="K7" i="1" s="1"/>
  <c r="M7" i="1" s="1"/>
  <c r="Q6" i="1"/>
  <c r="R6" i="1" s="1"/>
  <c r="R8" i="1" s="1"/>
  <c r="I19" i="1" s="1"/>
  <c r="I20" i="1" s="1"/>
  <c r="K19" i="1" l="1"/>
  <c r="M19" i="1" s="1"/>
  <c r="K20" i="1"/>
  <c r="M20" i="1" s="1"/>
  <c r="Q8" i="1"/>
  <c r="I14" i="1" s="1"/>
  <c r="I15" i="1" s="1"/>
  <c r="K15" i="1" s="1"/>
  <c r="M15" i="1" s="1"/>
  <c r="K14" i="1" l="1"/>
  <c r="M14" i="1" s="1"/>
</calcChain>
</file>

<file path=xl/sharedStrings.xml><?xml version="1.0" encoding="utf-8"?>
<sst xmlns="http://schemas.openxmlformats.org/spreadsheetml/2006/main" count="38" uniqueCount="19">
  <si>
    <t>Kwh/Kwp</t>
  </si>
  <si>
    <t>KWP</t>
  </si>
  <si>
    <t>Kwh/a</t>
  </si>
  <si>
    <t>Eur/kwh</t>
  </si>
  <si>
    <t>Umsatz</t>
  </si>
  <si>
    <t>Kosten</t>
  </si>
  <si>
    <t>Abschreibung</t>
  </si>
  <si>
    <t>Abbau</t>
  </si>
  <si>
    <t>Gewinn</t>
  </si>
  <si>
    <t>Kaufpreis</t>
  </si>
  <si>
    <t>Rendite</t>
  </si>
  <si>
    <t>Worst</t>
  </si>
  <si>
    <t>Laufzeit</t>
  </si>
  <si>
    <t>Best</t>
  </si>
  <si>
    <t>Abbaukosten ???</t>
  </si>
  <si>
    <t>Gerechnet von Scherer</t>
  </si>
  <si>
    <t>Korrekte Rechnung  bei einer Laufzeit von 13 Jahren</t>
  </si>
  <si>
    <t>Korrekte Rechnung  bei einer Laufzeit von 20 Jahren</t>
  </si>
  <si>
    <t>Berechnung Abschreibung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</si>
</sst>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7" formatCode="#,##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2" borderId="0" xfId="1" applyNumberFormat="1" applyFont="1" applyFill="1"/>
    <xf numFmtId="164" fontId="0" fillId="3" borderId="0" xfId="1" applyNumberFormat="1" applyFont="1" applyFill="1"/>
    <xf numFmtId="0" fontId="2" fillId="0" borderId="0" xfId="0" applyFont="1"/>
    <xf numFmtId="3" fontId="0" fillId="0" borderId="0" xfId="0" applyNumberFormat="1"/>
    <xf numFmtId="167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BBBC-8DE5-4C72-8738-28D13100B849}">
  <dimension ref="B4:R27"/>
  <sheetViews>
    <sheetView showGridLines="0" tabSelected="1" workbookViewId="0">
      <selection activeCell="P2" sqref="P2"/>
    </sheetView>
  </sheetViews>
  <sheetFormatPr baseColWidth="10" defaultRowHeight="15" x14ac:dyDescent="0.25"/>
  <cols>
    <col min="9" max="9" width="14.5703125" customWidth="1"/>
    <col min="16" max="16" width="25.85546875" customWidth="1"/>
  </cols>
  <sheetData>
    <row r="4" spans="2:18" x14ac:dyDescent="0.25">
      <c r="B4" s="4" t="s">
        <v>15</v>
      </c>
      <c r="P4" t="s">
        <v>18</v>
      </c>
    </row>
    <row r="6" spans="2:18" x14ac:dyDescent="0.25">
      <c r="C6" t="s">
        <v>0</v>
      </c>
      <c r="D6" t="s">
        <v>1</v>
      </c>
      <c r="E6" t="s">
        <v>2</v>
      </c>
      <c r="F6" t="s">
        <v>3</v>
      </c>
      <c r="G6" t="s">
        <v>4</v>
      </c>
      <c r="H6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P6" t="s">
        <v>9</v>
      </c>
      <c r="Q6" s="1">
        <f>+L14</f>
        <v>59976</v>
      </c>
      <c r="R6">
        <f>+Q6</f>
        <v>59976</v>
      </c>
    </row>
    <row r="7" spans="2:18" x14ac:dyDescent="0.25">
      <c r="B7" t="s">
        <v>11</v>
      </c>
      <c r="C7">
        <v>965</v>
      </c>
      <c r="D7">
        <v>40.799999999999997</v>
      </c>
      <c r="E7" s="5">
        <f>+C7*D7</f>
        <v>39372</v>
      </c>
      <c r="F7" s="6">
        <v>8.9300000000000004E-2</v>
      </c>
      <c r="G7" s="5">
        <f>+E7*F7</f>
        <v>3515.9196000000002</v>
      </c>
      <c r="H7" s="5">
        <v>573</v>
      </c>
      <c r="I7" s="5">
        <v>0</v>
      </c>
      <c r="J7" s="5">
        <v>0</v>
      </c>
      <c r="K7" s="5">
        <f>+G7-H7</f>
        <v>2942.9196000000002</v>
      </c>
      <c r="L7" s="5">
        <v>59976</v>
      </c>
      <c r="M7" s="3">
        <f>+K7/L7</f>
        <v>4.9068287314925976E-2</v>
      </c>
      <c r="P7" t="s">
        <v>12</v>
      </c>
      <c r="Q7">
        <v>13</v>
      </c>
      <c r="R7">
        <v>20</v>
      </c>
    </row>
    <row r="8" spans="2:18" x14ac:dyDescent="0.25">
      <c r="B8" t="s">
        <v>13</v>
      </c>
      <c r="C8">
        <v>965</v>
      </c>
      <c r="D8">
        <v>40.799999999999997</v>
      </c>
      <c r="E8" s="5">
        <f>+C8*D8</f>
        <v>39372</v>
      </c>
      <c r="F8" s="6">
        <v>0.15</v>
      </c>
      <c r="G8" s="5">
        <f>+E8*F8</f>
        <v>5905.8</v>
      </c>
      <c r="H8" s="5">
        <v>573</v>
      </c>
      <c r="I8" s="5">
        <v>0</v>
      </c>
      <c r="J8" s="5">
        <v>0</v>
      </c>
      <c r="K8" s="5">
        <f>+G8-H8</f>
        <v>5332.8</v>
      </c>
      <c r="L8" s="5">
        <v>59976</v>
      </c>
      <c r="M8" s="3">
        <f>+K8/L8</f>
        <v>8.8915566226490605E-2</v>
      </c>
      <c r="Q8">
        <f>+Q6/Q7</f>
        <v>4613.5384615384619</v>
      </c>
      <c r="R8">
        <f>+R6/R7</f>
        <v>2998.8</v>
      </c>
    </row>
    <row r="9" spans="2:18" x14ac:dyDescent="0.25">
      <c r="E9" s="5"/>
      <c r="F9" s="6"/>
      <c r="G9" s="5"/>
      <c r="H9" s="5"/>
      <c r="I9" s="5"/>
      <c r="J9" s="5"/>
      <c r="K9" s="5"/>
      <c r="L9" s="5"/>
    </row>
    <row r="10" spans="2:18" x14ac:dyDescent="0.25">
      <c r="E10" s="5"/>
      <c r="F10" s="6"/>
      <c r="G10" s="5"/>
      <c r="H10" s="5"/>
      <c r="I10" s="5"/>
      <c r="J10" s="5"/>
      <c r="K10" s="5"/>
      <c r="L10" s="5"/>
      <c r="P10" t="s">
        <v>14</v>
      </c>
      <c r="Q10">
        <v>5000</v>
      </c>
      <c r="R10">
        <v>5000</v>
      </c>
    </row>
    <row r="11" spans="2:18" x14ac:dyDescent="0.25">
      <c r="E11" s="5"/>
      <c r="F11" s="6"/>
      <c r="G11" s="5"/>
      <c r="H11" s="5"/>
      <c r="I11" s="5"/>
      <c r="J11" s="5"/>
      <c r="K11" s="5"/>
      <c r="L11" s="5"/>
      <c r="Q11">
        <v>13</v>
      </c>
      <c r="R11">
        <v>20</v>
      </c>
    </row>
    <row r="12" spans="2:18" x14ac:dyDescent="0.25">
      <c r="B12" s="4" t="s">
        <v>16</v>
      </c>
      <c r="E12" s="5"/>
      <c r="F12" s="6"/>
      <c r="G12" s="5"/>
      <c r="H12" s="5"/>
      <c r="I12" s="5"/>
      <c r="J12" s="5"/>
      <c r="K12" s="5"/>
      <c r="L12" s="5"/>
      <c r="Q12">
        <f>+Q10/Q11</f>
        <v>384.61538461538464</v>
      </c>
      <c r="R12">
        <f>+R10/R11</f>
        <v>250</v>
      </c>
    </row>
    <row r="13" spans="2:18" x14ac:dyDescent="0.25">
      <c r="C13" t="s">
        <v>0</v>
      </c>
      <c r="D13" t="s">
        <v>1</v>
      </c>
      <c r="E13" s="5" t="s">
        <v>2</v>
      </c>
      <c r="F13" s="6" t="s">
        <v>3</v>
      </c>
      <c r="G13" s="5" t="s">
        <v>4</v>
      </c>
      <c r="H13" s="5" t="s">
        <v>5</v>
      </c>
      <c r="I13" s="5" t="s">
        <v>6</v>
      </c>
      <c r="J13" s="5" t="s">
        <v>7</v>
      </c>
      <c r="K13" s="5" t="s">
        <v>8</v>
      </c>
      <c r="L13" s="5"/>
    </row>
    <row r="14" spans="2:18" x14ac:dyDescent="0.25">
      <c r="C14">
        <v>965</v>
      </c>
      <c r="D14">
        <v>40.799999999999997</v>
      </c>
      <c r="E14" s="5">
        <f>+C14*D14</f>
        <v>39372</v>
      </c>
      <c r="F14" s="6">
        <v>8.9300000000000004E-2</v>
      </c>
      <c r="G14" s="5">
        <f>+E14*F14</f>
        <v>3515.9196000000002</v>
      </c>
      <c r="H14" s="5">
        <v>-573</v>
      </c>
      <c r="I14" s="5">
        <f>-Q8</f>
        <v>-4613.5384615384619</v>
      </c>
      <c r="J14" s="5">
        <f>-Q12</f>
        <v>-384.61538461538464</v>
      </c>
      <c r="K14" s="5">
        <f>SUM(G14:J14)</f>
        <v>-2055.2342461538465</v>
      </c>
      <c r="L14" s="5">
        <f>+L7</f>
        <v>59976</v>
      </c>
      <c r="M14" s="2">
        <f>+K14/L14</f>
        <v>-3.4267611147022918E-2</v>
      </c>
    </row>
    <row r="15" spans="2:18" x14ac:dyDescent="0.25">
      <c r="C15">
        <v>965</v>
      </c>
      <c r="D15">
        <v>40.799999999999997</v>
      </c>
      <c r="E15" s="5">
        <f>+C15*D15</f>
        <v>39372</v>
      </c>
      <c r="F15" s="6">
        <v>0.15</v>
      </c>
      <c r="G15" s="5">
        <f>+E15*F15</f>
        <v>5905.8</v>
      </c>
      <c r="H15" s="5">
        <v>-573</v>
      </c>
      <c r="I15" s="5">
        <f>+I14</f>
        <v>-4613.5384615384619</v>
      </c>
      <c r="J15" s="5">
        <f>+J14</f>
        <v>-384.61538461538464</v>
      </c>
      <c r="K15" s="5">
        <f>SUM(G15:J15)</f>
        <v>334.64615384615365</v>
      </c>
      <c r="L15" s="5">
        <f>+L14</f>
        <v>59976</v>
      </c>
      <c r="M15" s="2">
        <f>+K15/L15</f>
        <v>5.5796677645417112E-3</v>
      </c>
    </row>
    <row r="16" spans="2:18" x14ac:dyDescent="0.25">
      <c r="E16" s="5"/>
      <c r="F16" s="6"/>
      <c r="G16" s="5"/>
      <c r="H16" s="5"/>
      <c r="I16" s="5"/>
      <c r="J16" s="5"/>
      <c r="K16" s="5"/>
      <c r="L16" s="5"/>
    </row>
    <row r="17" spans="2:14" x14ac:dyDescent="0.25">
      <c r="B17" s="4" t="s">
        <v>17</v>
      </c>
      <c r="E17" s="5"/>
      <c r="F17" s="6"/>
      <c r="G17" s="5"/>
      <c r="H17" s="5"/>
      <c r="I17" s="5"/>
      <c r="J17" s="5"/>
      <c r="K17" s="5"/>
      <c r="L17" s="5"/>
    </row>
    <row r="18" spans="2:14" x14ac:dyDescent="0.25">
      <c r="C18" t="s">
        <v>0</v>
      </c>
      <c r="D18" t="s">
        <v>1</v>
      </c>
      <c r="E18" s="5" t="s">
        <v>2</v>
      </c>
      <c r="F18" s="6" t="s">
        <v>3</v>
      </c>
      <c r="G18" s="5" t="s">
        <v>4</v>
      </c>
      <c r="H18" s="5" t="s">
        <v>5</v>
      </c>
      <c r="I18" s="5" t="s">
        <v>6</v>
      </c>
      <c r="J18" s="5" t="s">
        <v>7</v>
      </c>
      <c r="K18" s="5" t="s">
        <v>8</v>
      </c>
      <c r="L18" s="5"/>
    </row>
    <row r="19" spans="2:14" x14ac:dyDescent="0.25">
      <c r="C19">
        <v>965</v>
      </c>
      <c r="D19">
        <v>40.799999999999997</v>
      </c>
      <c r="E19" s="5">
        <f>+C19*D19</f>
        <v>39372</v>
      </c>
      <c r="F19" s="6">
        <v>8.9300000000000004E-2</v>
      </c>
      <c r="G19" s="5">
        <f>+E19*F19</f>
        <v>3515.9196000000002</v>
      </c>
      <c r="H19" s="5">
        <v>-573</v>
      </c>
      <c r="I19" s="5">
        <f>-R8</f>
        <v>-2998.8</v>
      </c>
      <c r="J19" s="5">
        <f>-R12</f>
        <v>-250</v>
      </c>
      <c r="K19" s="5">
        <f>SUM(G19:J19)</f>
        <v>-305.88040000000001</v>
      </c>
      <c r="L19" s="5">
        <f>+L14</f>
        <v>59976</v>
      </c>
      <c r="M19" s="2">
        <f>+K19/L19</f>
        <v>-5.1000466853408028E-3</v>
      </c>
    </row>
    <row r="20" spans="2:14" x14ac:dyDescent="0.25">
      <c r="C20">
        <v>965</v>
      </c>
      <c r="D20">
        <v>40.799999999999997</v>
      </c>
      <c r="E20" s="5">
        <f>+C20*D20</f>
        <v>39372</v>
      </c>
      <c r="F20" s="6">
        <v>0.15</v>
      </c>
      <c r="G20" s="5">
        <f>+E20*F20</f>
        <v>5905.8</v>
      </c>
      <c r="H20" s="5">
        <v>-573</v>
      </c>
      <c r="I20" s="5">
        <f>+I19</f>
        <v>-2998.8</v>
      </c>
      <c r="J20" s="5">
        <f>+J19</f>
        <v>-250</v>
      </c>
      <c r="K20" s="5">
        <f>SUM(G20:J20)</f>
        <v>2084</v>
      </c>
      <c r="L20" s="5">
        <f>+L19</f>
        <v>59976</v>
      </c>
      <c r="M20" s="2">
        <f>+K20/L20</f>
        <v>3.474723222622382E-2</v>
      </c>
    </row>
    <row r="27" spans="2:14" x14ac:dyDescent="0.25">
      <c r="N27">
        <f>5000/40</f>
        <v>125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Doerr</dc:creator>
  <cp:lastModifiedBy>Henning Doerr</cp:lastModifiedBy>
  <dcterms:created xsi:type="dcterms:W3CDTF">2022-07-06T16:03:00Z</dcterms:created>
  <dcterms:modified xsi:type="dcterms:W3CDTF">2022-07-06T16:23:38Z</dcterms:modified>
</cp:coreProperties>
</file>